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62" i="1"/>
  <c r="G62" s="1"/>
  <c r="H62" s="1"/>
  <c r="F61"/>
  <c r="G61" s="1"/>
  <c r="H61" s="1"/>
  <c r="F60"/>
  <c r="G60" s="1"/>
  <c r="H60" s="1"/>
  <c r="G59"/>
  <c r="H59" s="1"/>
  <c r="F59"/>
  <c r="F58"/>
  <c r="G58" s="1"/>
  <c r="H58" s="1"/>
  <c r="F57"/>
  <c r="G57" s="1"/>
  <c r="H57" s="1"/>
  <c r="F56"/>
  <c r="G56" s="1"/>
  <c r="H56" s="1"/>
  <c r="G55"/>
  <c r="H55" s="1"/>
  <c r="F55"/>
  <c r="F54"/>
  <c r="G54" s="1"/>
  <c r="H54" s="1"/>
  <c r="F53"/>
  <c r="G53" s="1"/>
  <c r="H53" s="1"/>
  <c r="F52"/>
  <c r="G52" s="1"/>
  <c r="H52" s="1"/>
  <c r="G51"/>
  <c r="H51" s="1"/>
  <c r="F51"/>
  <c r="F50"/>
  <c r="G50" s="1"/>
  <c r="H50" s="1"/>
  <c r="F49"/>
  <c r="G49" s="1"/>
  <c r="H49" s="1"/>
  <c r="F48"/>
  <c r="G48" s="1"/>
  <c r="H48" s="1"/>
  <c r="G47"/>
  <c r="H47" s="1"/>
  <c r="F47"/>
  <c r="F46"/>
  <c r="G46" s="1"/>
  <c r="H46" s="1"/>
  <c r="F45"/>
  <c r="G45" s="1"/>
  <c r="H45" s="1"/>
  <c r="G44"/>
  <c r="H44" s="1"/>
  <c r="F44"/>
  <c r="G43"/>
  <c r="H43" s="1"/>
  <c r="F43"/>
  <c r="D43"/>
  <c r="G42"/>
  <c r="H42" s="1"/>
  <c r="F42"/>
  <c r="F41"/>
  <c r="G41" s="1"/>
  <c r="H41" s="1"/>
  <c r="F40"/>
  <c r="G40" s="1"/>
  <c r="H40" s="1"/>
  <c r="G39"/>
  <c r="H39" s="1"/>
  <c r="F39"/>
  <c r="G38"/>
  <c r="H38" s="1"/>
  <c r="F38"/>
  <c r="F37"/>
  <c r="G37" s="1"/>
  <c r="D37"/>
  <c r="H37" s="1"/>
  <c r="F36"/>
  <c r="G36" s="1"/>
  <c r="H36" s="1"/>
  <c r="F35"/>
  <c r="G35" s="1"/>
  <c r="H35" s="1"/>
  <c r="H34"/>
  <c r="G34"/>
  <c r="F34"/>
  <c r="G33"/>
  <c r="H33" s="1"/>
  <c r="F33"/>
  <c r="F32"/>
  <c r="G32" s="1"/>
  <c r="H32" s="1"/>
  <c r="F31"/>
  <c r="G31" s="1"/>
  <c r="H31" s="1"/>
  <c r="H30"/>
  <c r="G30"/>
  <c r="F30"/>
  <c r="G29"/>
  <c r="H29" s="1"/>
  <c r="F29"/>
  <c r="F28"/>
  <c r="G28" s="1"/>
  <c r="H28" s="1"/>
  <c r="F27"/>
  <c r="G27" s="1"/>
  <c r="H27" s="1"/>
  <c r="H26"/>
  <c r="G26"/>
  <c r="F26"/>
  <c r="G25"/>
  <c r="H25" s="1"/>
  <c r="F25"/>
  <c r="F24"/>
  <c r="G24" s="1"/>
  <c r="H24" s="1"/>
  <c r="D23"/>
  <c r="F23" s="1"/>
  <c r="G23" s="1"/>
  <c r="F22"/>
  <c r="G22" s="1"/>
  <c r="H22" s="1"/>
  <c r="H21"/>
  <c r="G21"/>
  <c r="F21"/>
  <c r="G20"/>
  <c r="H20" s="1"/>
  <c r="F20"/>
  <c r="F19"/>
  <c r="G19" s="1"/>
  <c r="H19" s="1"/>
  <c r="F18"/>
  <c r="G18" s="1"/>
  <c r="H18" s="1"/>
  <c r="H17"/>
  <c r="G17"/>
  <c r="F17"/>
  <c r="G16"/>
  <c r="H16" s="1"/>
  <c r="F16"/>
  <c r="F15"/>
  <c r="G15" s="1"/>
  <c r="H15" s="1"/>
  <c r="F14"/>
  <c r="G14" s="1"/>
  <c r="H14" s="1"/>
  <c r="H13"/>
  <c r="G13"/>
  <c r="F13"/>
  <c r="G12"/>
  <c r="H12" s="1"/>
  <c r="F12"/>
  <c r="F11"/>
  <c r="G11" s="1"/>
  <c r="H11" s="1"/>
  <c r="F10"/>
  <c r="E10"/>
  <c r="G10" s="1"/>
  <c r="H10" s="1"/>
  <c r="F9"/>
  <c r="E9"/>
  <c r="G9" s="1"/>
  <c r="H9" s="1"/>
  <c r="F8"/>
  <c r="F63" s="1"/>
  <c r="E8"/>
  <c r="E63" s="1"/>
  <c r="D63" l="1"/>
  <c r="G8"/>
  <c r="H23"/>
  <c r="H8" l="1"/>
  <c r="H63" s="1"/>
  <c r="G63"/>
</calcChain>
</file>

<file path=xl/sharedStrings.xml><?xml version="1.0" encoding="utf-8"?>
<sst xmlns="http://schemas.openxmlformats.org/spreadsheetml/2006/main" count="304" uniqueCount="95">
  <si>
    <t>KENDRIYA VIDYALAYA RAIPUR [SHIFT-1]</t>
  </si>
  <si>
    <t>Fund 
(SF/VVN)</t>
  </si>
  <si>
    <t>Assets class one among the 13 Assets as per annual Account Schedule 4 (Land, Building, Furniture&amp; fixture, Library books, office equipment, Vechiles, Computer/Peripherals/coumputer software, Hostal Eqipment, Lab equipment, Audio visual equipment, sports Equipment, Sports Equipment, other fixed assets.</t>
  </si>
  <si>
    <t>Quantity Damaged/ Broken</t>
  </si>
  <si>
    <r>
      <t xml:space="preserve">Total Cost Gross Value </t>
    </r>
    <r>
      <rPr>
        <b/>
        <sz val="13"/>
        <color theme="1"/>
        <rFont val="Calibri"/>
        <family val="2"/>
        <scheme val="minor"/>
      </rPr>
      <t>(a)</t>
    </r>
  </si>
  <si>
    <t>Accmulated Depreciation as per Annual Account (not More than 95%) (b)</t>
  </si>
  <si>
    <r>
      <t xml:space="preserve">95% Depreciation </t>
    </r>
    <r>
      <rPr>
        <b/>
        <sz val="13"/>
        <color theme="1"/>
        <rFont val="Calibri"/>
        <family val="2"/>
        <scheme val="minor"/>
      </rPr>
      <t>(c )</t>
    </r>
  </si>
  <si>
    <r>
      <t>Depreciation charged (</t>
    </r>
    <r>
      <rPr>
        <b/>
        <sz val="12"/>
        <color theme="1"/>
        <rFont val="Calibri"/>
        <family val="2"/>
        <scheme val="minor"/>
      </rPr>
      <t>b or c</t>
    </r>
    <r>
      <rPr>
        <b/>
        <sz val="11"/>
        <color theme="1"/>
        <rFont val="Calibri"/>
        <family val="2"/>
        <scheme val="minor"/>
      </rPr>
      <t xml:space="preserve"> whichever is less 
</t>
    </r>
    <r>
      <rPr>
        <b/>
        <sz val="13"/>
        <color theme="1"/>
        <rFont val="Calibri"/>
        <family val="2"/>
        <scheme val="minor"/>
      </rPr>
      <t>(d)</t>
    </r>
  </si>
  <si>
    <r>
      <t xml:space="preserve">5% or Balance of stock to be written off 
</t>
    </r>
    <r>
      <rPr>
        <b/>
        <sz val="13"/>
        <color theme="1"/>
        <rFont val="Calibri"/>
        <family val="2"/>
        <scheme val="minor"/>
      </rPr>
      <t>(a-d)</t>
    </r>
  </si>
  <si>
    <t>Date of Purchase</t>
  </si>
  <si>
    <t>Life Fixed by KVS</t>
  </si>
  <si>
    <t>Date when it become unserviceable or Date of breakage</t>
  </si>
  <si>
    <t>Reason for Condemnation</t>
  </si>
  <si>
    <t>STOCK REGISTER</t>
  </si>
  <si>
    <t xml:space="preserve">Pg No </t>
  </si>
  <si>
    <t>COMPUTER SYSTEM - HCL InfoSystem Ltd.  HCL Infinite Pro BL 1045 Intel P4 1.6 GHz/128 MB RAM /1.44 MB Floppy Drive/ 20 GB  ATA HDD/52x CD ROM /10/100 MBPS Ethernet/ 14" HCM Monitor</t>
  </si>
  <si>
    <t>26.02.2002</t>
  </si>
  <si>
    <t>5 years</t>
  </si>
  <si>
    <t>31.03.2015</t>
  </si>
  <si>
    <t>Beyond Economic Repair Condition Peripherals are not available in Market due to old configuration</t>
  </si>
  <si>
    <t xml:space="preserve">Non-Cons. Vol I </t>
  </si>
  <si>
    <t>COMPUTER SYSTEM - HCL InfoSystem Ltd.  HCL Infinite Pro BL 1070 Intel P4 2GHz/128 MB  SD RAM /1.44 MB FDD/52x CD ROM /40 GB ATA HDD/ 15" Color Monitor</t>
  </si>
  <si>
    <t>04.03.2003</t>
  </si>
  <si>
    <t>COMPUTER SYSTEM -CELLEUM  Intel P4 2GHz/128 MB  SD RAM /1.44 MB FDD/52x CD ROM /40 GB ATA HDD/ 15" Color Monitor</t>
  </si>
  <si>
    <t>28.02.2004</t>
  </si>
  <si>
    <t>COMPUTER SYSTEM - Compaq Computers , Intel P4 2 GHz/128 GB SD RAM /1.44 MB FDD/52x CD ROM/ 40 GB ATA HDD/ 15" Color Monitor</t>
  </si>
  <si>
    <t>31.06.2006</t>
  </si>
  <si>
    <t>COMPUTER SYSTEM - HCL InfoSystem Ltd.  HCL Infinite Pro BL 1070 Intel Core 2 Duo 2.2 GHz/1 GB DD2 RAM /1.44 MB FDD/ COMBO DRIVE/160 GB SATA HDD/ 17" CRT Monitor</t>
  </si>
  <si>
    <t>19.02.2008</t>
  </si>
  <si>
    <t>31.03.2016</t>
  </si>
  <si>
    <t>COMPUTER SYSTEM - HCL InfoSystem Ltd.  HCL Infinite Pro BL 1070 Intel Core 2 Duo 2.2 GHz/1 GB SD RAM /1.44 MB FDD/ DVD Writer/160 GB SATA HDD/ 17" Color Monitor</t>
  </si>
  <si>
    <t xml:space="preserve">COMPUTER SYSTEM - PCS -   Intel Dual core [processor  1.6 GHz,160 GB SATA HDD,17" SVG Color monitor , combo Drive </t>
  </si>
  <si>
    <t>31.03.2017</t>
  </si>
  <si>
    <t>COMPUTER SYSTEM - WIPRO Intel core 2 Duo 2.4 Ghz, 1GB RAM, 160 GB SATA HDD,DVD Writer, 17" CRT color monitor</t>
  </si>
  <si>
    <t xml:space="preserve">COMPUTER LCD MONITOR  19" ACER </t>
  </si>
  <si>
    <t>31.03.2018</t>
  </si>
  <si>
    <t>COMPUTER SYSTEM (Without MONITOR)  intel dual core 2.6 GHz, 1 GB RAM,,keyboard + mouse(logitech)   (Purchased under buy back procedure)</t>
  </si>
  <si>
    <t>31.03.2020</t>
  </si>
  <si>
    <t>COMPUTER MONITOR  COMPAQ 18.5" LED Monitor</t>
  </si>
  <si>
    <t>31.03.2022</t>
  </si>
  <si>
    <t>30.01.2009</t>
  </si>
  <si>
    <t>31.03.2021</t>
  </si>
  <si>
    <t>COMPUTER SYSTEM - HCL LX INFINITI  -   processor Intel i5, RAM 2 GB,HDD 320 GB, 24X SATA DVD Writer, 18.5" LED monitor</t>
  </si>
  <si>
    <t>Air conditioner USHA</t>
  </si>
  <si>
    <t>Air conditioner VOLTAS</t>
  </si>
  <si>
    <t>Air conditioner   Samsung 2 Ton  AS242USB AC(SPLIT)                                  SN    0120PP1Z402855   0109PPP2S00006         0109PPP25000017+ OUTDOOR UNIT</t>
  </si>
  <si>
    <t>Noncon Vol I</t>
  </si>
  <si>
    <t>Biometric Attendance Machine ESSL Biometric Time n Attendance Machine X990</t>
  </si>
  <si>
    <t>CCTV CAMERA 50 mtr range cplus</t>
  </si>
  <si>
    <t>CCTV CAMERA 20 mtr range cpplus</t>
  </si>
  <si>
    <t xml:space="preserve">CCTV CAMERA       IR DOME 600TVL(9) 20 Mtr range, IR Bullet 50 Mtr range(2) CPPLUS </t>
  </si>
  <si>
    <t>Non-Cons. Vol II</t>
  </si>
  <si>
    <t>Computer Table Table Godrej  Big</t>
  </si>
  <si>
    <t>10 years</t>
  </si>
  <si>
    <t>Hub D LINK DL Hub10</t>
  </si>
  <si>
    <t>I-Ball Laser Presenter</t>
  </si>
  <si>
    <t xml:space="preserve">MODEM DLINK DL MOD 33.6 </t>
  </si>
  <si>
    <t>MODEM DLINK External</t>
  </si>
  <si>
    <t>31.03.2012</t>
  </si>
  <si>
    <t>PRINTER Dot Matrix (mfd-0077)</t>
  </si>
  <si>
    <t>Printer hp laserjet 1010</t>
  </si>
  <si>
    <t xml:space="preserve">Printer  hp deskjet 810 C </t>
  </si>
  <si>
    <t>Printer Laser printer samsung</t>
  </si>
  <si>
    <t>Printer Inkjet hp, model no 932c</t>
  </si>
  <si>
    <t>Printer Inkjet hp, hp1210 office jet</t>
  </si>
  <si>
    <t xml:space="preserve">Printer  Canon 2900 B </t>
  </si>
  <si>
    <t>Samsung  1610 Laser printer</t>
  </si>
  <si>
    <t xml:space="preserve">hp 1022n laser Printer  </t>
  </si>
  <si>
    <t xml:space="preserve">PROJECTOR EPSON + Ceiling mount </t>
  </si>
  <si>
    <t>5  years</t>
  </si>
  <si>
    <t xml:space="preserve">Router (wireless router ADSL 2+) </t>
  </si>
  <si>
    <t>Scanner Benq , model no 4300 c</t>
  </si>
  <si>
    <t>Speaker I Ball Tarang 2.1</t>
  </si>
  <si>
    <t>Stablizer Electrical voltage Stablizer 4 KVA</t>
  </si>
  <si>
    <t>Switch (zebronic )</t>
  </si>
  <si>
    <t>TV(40" LED TV SONY )</t>
  </si>
  <si>
    <t>UPS TRANSLINE 500 VA</t>
  </si>
  <si>
    <t>UPS SELKO 500 VA</t>
  </si>
  <si>
    <t>UPS MILLENNUM 500 VA</t>
  </si>
  <si>
    <t>UPS wipro 500 VA</t>
  </si>
  <si>
    <t>UPS Wipro UPS 0.5 KVA</t>
  </si>
  <si>
    <t>UPS Numeric 1 KVA</t>
  </si>
  <si>
    <t>UPS Online UPS 5KVA</t>
  </si>
  <si>
    <t>UPS inbuit batteries OFFLINE UPS 1000VA -Transline</t>
  </si>
  <si>
    <t>UPS Live Interactive Online</t>
  </si>
  <si>
    <t>UPS APC  1.1 KVA</t>
  </si>
  <si>
    <t>Vaccum cleaner</t>
  </si>
  <si>
    <t>26.11.2001</t>
  </si>
  <si>
    <t>WEBCAMERA</t>
  </si>
  <si>
    <t>TOTAL</t>
  </si>
  <si>
    <t>I/C COMPUTER DEPT</t>
  </si>
  <si>
    <t>PRINCIPAL</t>
  </si>
  <si>
    <t xml:space="preserve">NOTICE </t>
  </si>
  <si>
    <t>List of articles recommended for write off under the head of COMPUTER department (VVN) session 2022-23</t>
  </si>
  <si>
    <t>Tenders are  invited for proper disposal of the following listed items under computer department on or before 26-04-2023.The E-waste management organisation proposing the tenders must be authorised and certified by the government.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</si>
</sst>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1" fillId="0" borderId="2" xfId="0" applyFont="1" applyBorder="1" applyAlignment="1">
      <alignment horizontal="right" vertical="center" wrapText="1"/>
    </xf>
    <xf numFmtId="1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vertical="center"/>
    </xf>
    <xf numFmtId="14" fontId="1" fillId="0" borderId="2" xfId="0" applyNumberFormat="1" applyFont="1" applyBorder="1" applyAlignment="1">
      <alignment horizontal="right" vertical="center"/>
    </xf>
    <xf numFmtId="0" fontId="8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wrapText="1"/>
    </xf>
    <xf numFmtId="14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1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%20FORMAT%20CONDEMNATION_RAIPUR_S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IST IN RO FORMAT"/>
      <sheetName val="DEPRECIATION CALC"/>
      <sheetName val="Sheet2"/>
    </sheetNames>
    <sheetDataSet>
      <sheetData sheetId="0"/>
      <sheetData sheetId="1"/>
      <sheetData sheetId="2">
        <row r="29">
          <cell r="C29">
            <v>160505.81373002948</v>
          </cell>
          <cell r="E29">
            <v>504640.67055018729</v>
          </cell>
          <cell r="G29">
            <v>17948.55183099506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69"/>
  <sheetViews>
    <sheetView tabSelected="1" topLeftCell="A43" workbookViewId="0">
      <selection activeCell="A4" sqref="A4:N4"/>
    </sheetView>
  </sheetViews>
  <sheetFormatPr defaultRowHeight="15"/>
  <cols>
    <col min="1" max="1" width="4.7109375" style="28" customWidth="1"/>
    <col min="2" max="2" width="40.7109375" customWidth="1"/>
    <col min="3" max="3" width="9.42578125" style="29" customWidth="1"/>
    <col min="4" max="4" width="9.7109375" bestFit="1" customWidth="1"/>
    <col min="5" max="5" width="11" hidden="1" customWidth="1"/>
    <col min="6" max="8" width="9.28515625" hidden="1" customWidth="1"/>
    <col min="9" max="9" width="12.85546875" style="30" customWidth="1"/>
    <col min="10" max="10" width="9.28515625" bestFit="1" customWidth="1"/>
    <col min="11" max="11" width="10.5703125" customWidth="1"/>
    <col min="12" max="12" width="23.7109375" customWidth="1"/>
    <col min="13" max="13" width="9.28515625" bestFit="1" customWidth="1"/>
    <col min="14" max="14" width="9.28515625" style="29" bestFit="1" customWidth="1"/>
  </cols>
  <sheetData>
    <row r="2" spans="1:14" ht="21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7" customHeight="1">
      <c r="A3" s="33" t="s">
        <v>92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51" customHeight="1">
      <c r="A4" s="31" t="s">
        <v>94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27" customHeight="1">
      <c r="A5" s="32" t="s">
        <v>93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25.25" customHeight="1">
      <c r="A6" s="1" t="s">
        <v>1</v>
      </c>
      <c r="B6" s="2" t="s">
        <v>2</v>
      </c>
      <c r="C6" s="3" t="s">
        <v>3</v>
      </c>
      <c r="D6" s="1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4" t="s">
        <v>9</v>
      </c>
      <c r="J6" s="2" t="s">
        <v>10</v>
      </c>
      <c r="K6" s="2" t="s">
        <v>11</v>
      </c>
      <c r="L6" s="5" t="s">
        <v>12</v>
      </c>
      <c r="M6" s="1" t="s">
        <v>13</v>
      </c>
      <c r="N6" s="6" t="s">
        <v>14</v>
      </c>
    </row>
    <row r="7" spans="1:14">
      <c r="A7" s="1">
        <v>1</v>
      </c>
      <c r="B7" s="1">
        <v>2</v>
      </c>
      <c r="C7" s="3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4">
        <v>9</v>
      </c>
      <c r="J7" s="1">
        <v>10</v>
      </c>
      <c r="K7" s="1">
        <v>11</v>
      </c>
      <c r="L7" s="1">
        <v>12</v>
      </c>
      <c r="M7" s="1">
        <v>13</v>
      </c>
      <c r="N7" s="3">
        <v>14</v>
      </c>
    </row>
    <row r="8" spans="1:14" ht="48.75">
      <c r="A8" s="7">
        <v>1</v>
      </c>
      <c r="B8" s="8" t="s">
        <v>15</v>
      </c>
      <c r="C8" s="3">
        <v>4</v>
      </c>
      <c r="D8" s="9">
        <v>162000</v>
      </c>
      <c r="E8" s="10">
        <f>'[1]DEPRECIATION CALC'!C29</f>
        <v>160505.81373002948</v>
      </c>
      <c r="F8" s="11">
        <f t="shared" ref="F8:F62" si="0">ROUND(D8*95/100,0)</f>
        <v>153900</v>
      </c>
      <c r="G8" s="11">
        <f>IF(E8&lt;F8,E8,F8)</f>
        <v>153900</v>
      </c>
      <c r="H8" s="11">
        <f>D8-G8</f>
        <v>8100</v>
      </c>
      <c r="I8" s="9" t="s">
        <v>16</v>
      </c>
      <c r="J8" s="9" t="s">
        <v>17</v>
      </c>
      <c r="K8" s="9" t="s">
        <v>18</v>
      </c>
      <c r="L8" s="12" t="s">
        <v>19</v>
      </c>
      <c r="M8" s="13" t="s">
        <v>20</v>
      </c>
      <c r="N8" s="3">
        <v>11</v>
      </c>
    </row>
    <row r="9" spans="1:14" ht="48.75">
      <c r="A9" s="7">
        <v>2</v>
      </c>
      <c r="B9" s="8" t="s">
        <v>21</v>
      </c>
      <c r="C9" s="3">
        <v>7</v>
      </c>
      <c r="D9" s="9">
        <v>288365</v>
      </c>
      <c r="E9" s="10">
        <f>'[1]DEPRECIATION CALC'!E29</f>
        <v>504640.67055018729</v>
      </c>
      <c r="F9" s="11">
        <f t="shared" si="0"/>
        <v>273947</v>
      </c>
      <c r="G9" s="11">
        <f t="shared" ref="G9:G62" si="1">IF(E9&lt;F9,E9,F9)</f>
        <v>273947</v>
      </c>
      <c r="H9" s="11">
        <f t="shared" ref="H9:H62" si="2">D9-G9</f>
        <v>14418</v>
      </c>
      <c r="I9" s="9" t="s">
        <v>22</v>
      </c>
      <c r="J9" s="9" t="s">
        <v>17</v>
      </c>
      <c r="K9" s="9" t="s">
        <v>18</v>
      </c>
      <c r="L9" s="12" t="s">
        <v>19</v>
      </c>
      <c r="M9" s="13" t="s">
        <v>20</v>
      </c>
      <c r="N9" s="3">
        <v>34</v>
      </c>
    </row>
    <row r="10" spans="1:14" ht="45">
      <c r="A10" s="7">
        <v>3</v>
      </c>
      <c r="B10" s="8" t="s">
        <v>23</v>
      </c>
      <c r="C10" s="3">
        <v>1</v>
      </c>
      <c r="D10" s="9">
        <v>18211</v>
      </c>
      <c r="E10" s="10">
        <f>'[1]DEPRECIATION CALC'!G29</f>
        <v>17948.55183099506</v>
      </c>
      <c r="F10" s="11">
        <f t="shared" si="0"/>
        <v>17300</v>
      </c>
      <c r="G10" s="11">
        <f t="shared" si="1"/>
        <v>17300</v>
      </c>
      <c r="H10" s="11">
        <f t="shared" si="2"/>
        <v>911</v>
      </c>
      <c r="I10" s="9" t="s">
        <v>24</v>
      </c>
      <c r="J10" s="9" t="s">
        <v>17</v>
      </c>
      <c r="K10" s="9" t="s">
        <v>18</v>
      </c>
      <c r="L10" s="12" t="s">
        <v>19</v>
      </c>
      <c r="M10" s="13" t="s">
        <v>20</v>
      </c>
      <c r="N10" s="3">
        <v>35</v>
      </c>
    </row>
    <row r="11" spans="1:14" ht="45">
      <c r="A11" s="7">
        <v>4</v>
      </c>
      <c r="B11" s="8" t="s">
        <v>25</v>
      </c>
      <c r="C11" s="14">
        <v>13</v>
      </c>
      <c r="D11" s="9">
        <v>323050</v>
      </c>
      <c r="E11" s="11">
        <v>315776</v>
      </c>
      <c r="F11" s="11">
        <f t="shared" si="0"/>
        <v>306898</v>
      </c>
      <c r="G11" s="11">
        <f t="shared" si="1"/>
        <v>306898</v>
      </c>
      <c r="H11" s="11">
        <f t="shared" si="2"/>
        <v>16152</v>
      </c>
      <c r="I11" s="9" t="s">
        <v>26</v>
      </c>
      <c r="J11" s="9" t="s">
        <v>17</v>
      </c>
      <c r="K11" s="9" t="s">
        <v>18</v>
      </c>
      <c r="L11" s="12" t="s">
        <v>19</v>
      </c>
      <c r="M11" s="13" t="s">
        <v>20</v>
      </c>
      <c r="N11" s="3">
        <v>52</v>
      </c>
    </row>
    <row r="12" spans="1:14" ht="48.75">
      <c r="A12" s="7">
        <v>5</v>
      </c>
      <c r="B12" s="8" t="s">
        <v>27</v>
      </c>
      <c r="C12" s="3">
        <v>3</v>
      </c>
      <c r="D12" s="9">
        <v>100590</v>
      </c>
      <c r="E12" s="11">
        <v>97051</v>
      </c>
      <c r="F12" s="11">
        <f t="shared" si="0"/>
        <v>95561</v>
      </c>
      <c r="G12" s="11">
        <f t="shared" si="1"/>
        <v>95561</v>
      </c>
      <c r="H12" s="11">
        <f t="shared" si="2"/>
        <v>5029</v>
      </c>
      <c r="I12" s="9" t="s">
        <v>28</v>
      </c>
      <c r="J12" s="9" t="s">
        <v>17</v>
      </c>
      <c r="K12" s="9" t="s">
        <v>29</v>
      </c>
      <c r="L12" s="12" t="s">
        <v>19</v>
      </c>
      <c r="M12" s="13" t="s">
        <v>20</v>
      </c>
      <c r="N12" s="3">
        <v>62</v>
      </c>
    </row>
    <row r="13" spans="1:14" ht="48.75">
      <c r="A13" s="7">
        <v>6</v>
      </c>
      <c r="B13" s="8" t="s">
        <v>30</v>
      </c>
      <c r="C13" s="3">
        <v>3</v>
      </c>
      <c r="D13" s="9">
        <v>101751</v>
      </c>
      <c r="E13" s="11">
        <v>98171</v>
      </c>
      <c r="F13" s="11">
        <f t="shared" si="0"/>
        <v>96663</v>
      </c>
      <c r="G13" s="11">
        <f t="shared" si="1"/>
        <v>96663</v>
      </c>
      <c r="H13" s="11">
        <f t="shared" si="2"/>
        <v>5088</v>
      </c>
      <c r="I13" s="9" t="s">
        <v>28</v>
      </c>
      <c r="J13" s="9" t="s">
        <v>17</v>
      </c>
      <c r="K13" s="9" t="s">
        <v>29</v>
      </c>
      <c r="L13" s="12" t="s">
        <v>19</v>
      </c>
      <c r="M13" s="13" t="s">
        <v>20</v>
      </c>
      <c r="N13" s="3">
        <v>62</v>
      </c>
    </row>
    <row r="14" spans="1:14" ht="45">
      <c r="A14" s="7">
        <v>7</v>
      </c>
      <c r="B14" s="8" t="s">
        <v>31</v>
      </c>
      <c r="C14" s="3">
        <v>3</v>
      </c>
      <c r="D14" s="9">
        <v>87870</v>
      </c>
      <c r="E14" s="11">
        <v>84778</v>
      </c>
      <c r="F14" s="11">
        <f t="shared" si="0"/>
        <v>83477</v>
      </c>
      <c r="G14" s="11">
        <f t="shared" si="1"/>
        <v>83477</v>
      </c>
      <c r="H14" s="11">
        <f t="shared" si="2"/>
        <v>4393</v>
      </c>
      <c r="I14" s="15">
        <v>39504</v>
      </c>
      <c r="J14" s="9" t="s">
        <v>17</v>
      </c>
      <c r="K14" s="9" t="s">
        <v>32</v>
      </c>
      <c r="L14" s="12" t="s">
        <v>19</v>
      </c>
      <c r="M14" s="13" t="s">
        <v>20</v>
      </c>
      <c r="N14" s="3">
        <v>63</v>
      </c>
    </row>
    <row r="15" spans="1:14" ht="45">
      <c r="A15" s="7">
        <v>8</v>
      </c>
      <c r="B15" s="8" t="s">
        <v>33</v>
      </c>
      <c r="C15" s="3">
        <v>2</v>
      </c>
      <c r="D15" s="9">
        <v>66400</v>
      </c>
      <c r="E15" s="11">
        <v>64064</v>
      </c>
      <c r="F15" s="11">
        <f t="shared" si="0"/>
        <v>63080</v>
      </c>
      <c r="G15" s="11">
        <f t="shared" si="1"/>
        <v>63080</v>
      </c>
      <c r="H15" s="11">
        <f t="shared" si="2"/>
        <v>3320</v>
      </c>
      <c r="I15" s="15">
        <v>39696</v>
      </c>
      <c r="J15" s="9" t="s">
        <v>17</v>
      </c>
      <c r="K15" s="9" t="s">
        <v>32</v>
      </c>
      <c r="L15" s="12" t="s">
        <v>19</v>
      </c>
      <c r="M15" s="13" t="s">
        <v>20</v>
      </c>
      <c r="N15" s="3">
        <v>63</v>
      </c>
    </row>
    <row r="16" spans="1:14" ht="45">
      <c r="A16" s="7">
        <v>9</v>
      </c>
      <c r="B16" s="8" t="s">
        <v>34</v>
      </c>
      <c r="C16" s="3">
        <v>1</v>
      </c>
      <c r="D16" s="9">
        <v>10300</v>
      </c>
      <c r="E16" s="11">
        <v>9938</v>
      </c>
      <c r="F16" s="11">
        <f t="shared" si="0"/>
        <v>9785</v>
      </c>
      <c r="G16" s="11">
        <f t="shared" si="1"/>
        <v>9785</v>
      </c>
      <c r="H16" s="11">
        <f t="shared" si="2"/>
        <v>515</v>
      </c>
      <c r="I16" s="15">
        <v>39522</v>
      </c>
      <c r="J16" s="9" t="s">
        <v>17</v>
      </c>
      <c r="K16" s="9" t="s">
        <v>35</v>
      </c>
      <c r="L16" s="12" t="s">
        <v>19</v>
      </c>
      <c r="M16" s="13" t="s">
        <v>20</v>
      </c>
      <c r="N16" s="3">
        <v>64</v>
      </c>
    </row>
    <row r="17" spans="1:14" ht="45">
      <c r="A17" s="7">
        <v>10</v>
      </c>
      <c r="B17" s="8" t="s">
        <v>36</v>
      </c>
      <c r="C17" s="3">
        <v>10</v>
      </c>
      <c r="D17" s="9">
        <v>97200</v>
      </c>
      <c r="E17" s="11">
        <v>91856</v>
      </c>
      <c r="F17" s="11">
        <f t="shared" si="0"/>
        <v>92340</v>
      </c>
      <c r="G17" s="11">
        <f t="shared" si="1"/>
        <v>91856</v>
      </c>
      <c r="H17" s="11">
        <f t="shared" si="2"/>
        <v>5344</v>
      </c>
      <c r="I17" s="15">
        <v>40388</v>
      </c>
      <c r="J17" s="9" t="s">
        <v>17</v>
      </c>
      <c r="K17" s="9" t="s">
        <v>37</v>
      </c>
      <c r="L17" s="12" t="s">
        <v>19</v>
      </c>
      <c r="M17" s="13" t="s">
        <v>20</v>
      </c>
      <c r="N17" s="3">
        <v>66</v>
      </c>
    </row>
    <row r="18" spans="1:14" ht="45">
      <c r="A18" s="7">
        <v>11</v>
      </c>
      <c r="B18" s="8" t="s">
        <v>38</v>
      </c>
      <c r="C18" s="3">
        <v>10</v>
      </c>
      <c r="D18" s="9">
        <v>51900</v>
      </c>
      <c r="E18" s="11">
        <v>44934</v>
      </c>
      <c r="F18" s="11">
        <f t="shared" si="0"/>
        <v>49305</v>
      </c>
      <c r="G18" s="11">
        <f t="shared" si="1"/>
        <v>44934</v>
      </c>
      <c r="H18" s="11">
        <f t="shared" si="2"/>
        <v>6966</v>
      </c>
      <c r="I18" s="15">
        <v>41818</v>
      </c>
      <c r="J18" s="9" t="s">
        <v>17</v>
      </c>
      <c r="K18" s="9" t="s">
        <v>39</v>
      </c>
      <c r="L18" s="12" t="s">
        <v>19</v>
      </c>
      <c r="M18" s="13" t="s">
        <v>20</v>
      </c>
      <c r="N18" s="3">
        <v>66</v>
      </c>
    </row>
    <row r="19" spans="1:14" ht="48.75">
      <c r="A19" s="7">
        <v>12</v>
      </c>
      <c r="B19" s="8" t="s">
        <v>30</v>
      </c>
      <c r="C19" s="3">
        <v>6</v>
      </c>
      <c r="D19" s="9">
        <v>159600</v>
      </c>
      <c r="E19" s="11">
        <v>152581</v>
      </c>
      <c r="F19" s="11">
        <f t="shared" si="0"/>
        <v>151620</v>
      </c>
      <c r="G19" s="11">
        <f t="shared" si="1"/>
        <v>151620</v>
      </c>
      <c r="H19" s="11">
        <f t="shared" si="2"/>
        <v>7980</v>
      </c>
      <c r="I19" s="9" t="s">
        <v>40</v>
      </c>
      <c r="J19" s="9" t="s">
        <v>17</v>
      </c>
      <c r="K19" s="9" t="s">
        <v>41</v>
      </c>
      <c r="L19" s="12" t="s">
        <v>19</v>
      </c>
      <c r="M19" s="13" t="s">
        <v>20</v>
      </c>
      <c r="N19" s="3">
        <v>62</v>
      </c>
    </row>
    <row r="20" spans="1:14" ht="45">
      <c r="A20" s="7">
        <v>13</v>
      </c>
      <c r="B20" s="8" t="s">
        <v>42</v>
      </c>
      <c r="C20" s="3">
        <v>10</v>
      </c>
      <c r="D20" s="9">
        <v>316464</v>
      </c>
      <c r="E20" s="11">
        <v>289280</v>
      </c>
      <c r="F20" s="11">
        <f t="shared" si="0"/>
        <v>300641</v>
      </c>
      <c r="G20" s="11">
        <f t="shared" si="1"/>
        <v>289280</v>
      </c>
      <c r="H20" s="11">
        <f t="shared" si="2"/>
        <v>27184</v>
      </c>
      <c r="I20" s="15">
        <v>40988</v>
      </c>
      <c r="J20" s="9" t="s">
        <v>17</v>
      </c>
      <c r="K20" s="9" t="s">
        <v>39</v>
      </c>
      <c r="L20" s="12" t="s">
        <v>19</v>
      </c>
      <c r="M20" s="13" t="s">
        <v>20</v>
      </c>
      <c r="N20" s="3">
        <v>69</v>
      </c>
    </row>
    <row r="21" spans="1:14" ht="45">
      <c r="A21" s="7">
        <v>14</v>
      </c>
      <c r="B21" s="16" t="s">
        <v>43</v>
      </c>
      <c r="C21" s="14">
        <v>2</v>
      </c>
      <c r="D21" s="17">
        <v>45516</v>
      </c>
      <c r="E21" s="11">
        <v>45247</v>
      </c>
      <c r="F21" s="11">
        <f t="shared" si="0"/>
        <v>43240</v>
      </c>
      <c r="G21" s="11">
        <f t="shared" si="1"/>
        <v>43240</v>
      </c>
      <c r="H21" s="11">
        <f t="shared" si="2"/>
        <v>2276</v>
      </c>
      <c r="I21" s="18">
        <v>36609</v>
      </c>
      <c r="J21" s="9" t="s">
        <v>17</v>
      </c>
      <c r="K21" s="9" t="s">
        <v>18</v>
      </c>
      <c r="L21" s="12" t="s">
        <v>19</v>
      </c>
      <c r="M21" s="13" t="s">
        <v>20</v>
      </c>
      <c r="N21" s="3">
        <v>4</v>
      </c>
    </row>
    <row r="22" spans="1:14" ht="45">
      <c r="A22" s="7">
        <v>15</v>
      </c>
      <c r="B22" s="16" t="s">
        <v>44</v>
      </c>
      <c r="C22" s="14">
        <v>2</v>
      </c>
      <c r="D22" s="17">
        <v>44942</v>
      </c>
      <c r="E22" s="11">
        <v>44294</v>
      </c>
      <c r="F22" s="11">
        <f t="shared" si="0"/>
        <v>42695</v>
      </c>
      <c r="G22" s="11">
        <f t="shared" si="1"/>
        <v>42695</v>
      </c>
      <c r="H22" s="11">
        <f t="shared" si="2"/>
        <v>2247</v>
      </c>
      <c r="I22" s="18">
        <v>38163</v>
      </c>
      <c r="J22" s="9" t="s">
        <v>17</v>
      </c>
      <c r="K22" s="9" t="s">
        <v>18</v>
      </c>
      <c r="L22" s="12" t="s">
        <v>19</v>
      </c>
      <c r="M22" s="13" t="s">
        <v>20</v>
      </c>
      <c r="N22" s="3">
        <v>4</v>
      </c>
    </row>
    <row r="23" spans="1:14" ht="60">
      <c r="A23" s="7">
        <v>16</v>
      </c>
      <c r="B23" s="16" t="s">
        <v>45</v>
      </c>
      <c r="C23" s="14">
        <v>3</v>
      </c>
      <c r="D23" s="17">
        <f>90900+1500</f>
        <v>92400</v>
      </c>
      <c r="E23" s="11">
        <v>87320</v>
      </c>
      <c r="F23" s="11">
        <f t="shared" si="0"/>
        <v>87780</v>
      </c>
      <c r="G23" s="11">
        <f t="shared" si="1"/>
        <v>87320</v>
      </c>
      <c r="H23" s="11">
        <f t="shared" si="2"/>
        <v>5080</v>
      </c>
      <c r="I23" s="18">
        <v>40382</v>
      </c>
      <c r="J23" s="9" t="s">
        <v>17</v>
      </c>
      <c r="K23" s="9" t="s">
        <v>37</v>
      </c>
      <c r="L23" s="12" t="s">
        <v>19</v>
      </c>
      <c r="M23" s="19" t="s">
        <v>46</v>
      </c>
      <c r="N23" s="3">
        <v>4</v>
      </c>
    </row>
    <row r="24" spans="1:14" ht="45">
      <c r="A24" s="7">
        <v>17</v>
      </c>
      <c r="B24" s="16" t="s">
        <v>47</v>
      </c>
      <c r="C24" s="3">
        <v>1</v>
      </c>
      <c r="D24" s="17">
        <v>12000</v>
      </c>
      <c r="E24" s="11">
        <v>10712</v>
      </c>
      <c r="F24" s="11">
        <f t="shared" si="0"/>
        <v>11400</v>
      </c>
      <c r="G24" s="11">
        <f t="shared" si="1"/>
        <v>10712</v>
      </c>
      <c r="H24" s="11">
        <f t="shared" si="2"/>
        <v>1288</v>
      </c>
      <c r="I24" s="18">
        <v>41311</v>
      </c>
      <c r="J24" s="9" t="s">
        <v>17</v>
      </c>
      <c r="K24" s="9" t="s">
        <v>37</v>
      </c>
      <c r="L24" s="12" t="s">
        <v>19</v>
      </c>
      <c r="M24" s="13" t="s">
        <v>20</v>
      </c>
      <c r="N24" s="20">
        <v>72</v>
      </c>
    </row>
    <row r="25" spans="1:14" ht="45">
      <c r="A25" s="7">
        <v>18</v>
      </c>
      <c r="B25" s="16" t="s">
        <v>48</v>
      </c>
      <c r="C25" s="3">
        <v>6</v>
      </c>
      <c r="D25" s="17">
        <v>29700</v>
      </c>
      <c r="E25" s="11">
        <v>26511</v>
      </c>
      <c r="F25" s="11">
        <f t="shared" si="0"/>
        <v>28215</v>
      </c>
      <c r="G25" s="11">
        <f t="shared" si="1"/>
        <v>26511</v>
      </c>
      <c r="H25" s="11">
        <f t="shared" si="2"/>
        <v>3189</v>
      </c>
      <c r="I25" s="18">
        <v>41361</v>
      </c>
      <c r="J25" s="9" t="s">
        <v>17</v>
      </c>
      <c r="K25" s="9" t="s">
        <v>37</v>
      </c>
      <c r="L25" s="12" t="s">
        <v>19</v>
      </c>
      <c r="M25" s="13" t="s">
        <v>20</v>
      </c>
      <c r="N25" s="20">
        <v>73</v>
      </c>
    </row>
    <row r="26" spans="1:14" ht="45">
      <c r="A26" s="7">
        <v>19</v>
      </c>
      <c r="B26" s="16" t="s">
        <v>49</v>
      </c>
      <c r="C26" s="3">
        <v>18</v>
      </c>
      <c r="D26" s="17">
        <v>51030</v>
      </c>
      <c r="E26" s="11">
        <v>45551</v>
      </c>
      <c r="F26" s="11">
        <f t="shared" si="0"/>
        <v>48479</v>
      </c>
      <c r="G26" s="11">
        <f t="shared" si="1"/>
        <v>45551</v>
      </c>
      <c r="H26" s="11">
        <f t="shared" si="2"/>
        <v>5479</v>
      </c>
      <c r="I26" s="18">
        <v>41361</v>
      </c>
      <c r="J26" s="9" t="s">
        <v>17</v>
      </c>
      <c r="K26" s="9" t="s">
        <v>37</v>
      </c>
      <c r="L26" s="12" t="s">
        <v>19</v>
      </c>
      <c r="M26" s="13" t="s">
        <v>20</v>
      </c>
      <c r="N26" s="20">
        <v>73</v>
      </c>
    </row>
    <row r="27" spans="1:14" ht="45">
      <c r="A27" s="7">
        <v>20</v>
      </c>
      <c r="B27" s="16" t="s">
        <v>49</v>
      </c>
      <c r="C27" s="3">
        <v>1</v>
      </c>
      <c r="D27" s="17">
        <v>2835</v>
      </c>
      <c r="E27" s="11">
        <v>2531</v>
      </c>
      <c r="F27" s="11">
        <f t="shared" si="0"/>
        <v>2693</v>
      </c>
      <c r="G27" s="11">
        <f t="shared" si="1"/>
        <v>2531</v>
      </c>
      <c r="H27" s="11">
        <f t="shared" si="2"/>
        <v>304</v>
      </c>
      <c r="I27" s="18">
        <v>41524</v>
      </c>
      <c r="J27" s="9" t="s">
        <v>17</v>
      </c>
      <c r="K27" s="9" t="s">
        <v>37</v>
      </c>
      <c r="L27" s="12" t="s">
        <v>19</v>
      </c>
      <c r="M27" s="13" t="s">
        <v>20</v>
      </c>
      <c r="N27" s="20">
        <v>74</v>
      </c>
    </row>
    <row r="28" spans="1:14" ht="45">
      <c r="A28" s="7">
        <v>21</v>
      </c>
      <c r="B28" s="16" t="s">
        <v>50</v>
      </c>
      <c r="C28" s="20">
        <v>11</v>
      </c>
      <c r="D28" s="17">
        <v>32065</v>
      </c>
      <c r="E28" s="11">
        <v>26685</v>
      </c>
      <c r="F28" s="11">
        <f t="shared" si="0"/>
        <v>30462</v>
      </c>
      <c r="G28" s="11">
        <f t="shared" si="1"/>
        <v>26685</v>
      </c>
      <c r="H28" s="11">
        <f t="shared" si="2"/>
        <v>5380</v>
      </c>
      <c r="I28" s="18">
        <v>42006</v>
      </c>
      <c r="J28" s="9" t="s">
        <v>17</v>
      </c>
      <c r="K28" s="9" t="s">
        <v>39</v>
      </c>
      <c r="L28" s="12" t="s">
        <v>19</v>
      </c>
      <c r="M28" s="13" t="s">
        <v>51</v>
      </c>
      <c r="N28" s="20">
        <v>2</v>
      </c>
    </row>
    <row r="29" spans="1:14" ht="45">
      <c r="A29" s="7">
        <v>22</v>
      </c>
      <c r="B29" s="16" t="s">
        <v>52</v>
      </c>
      <c r="C29" s="3">
        <v>2</v>
      </c>
      <c r="D29" s="17">
        <v>11400</v>
      </c>
      <c r="E29" s="11">
        <v>10153</v>
      </c>
      <c r="F29" s="11">
        <f t="shared" si="0"/>
        <v>10830</v>
      </c>
      <c r="G29" s="11">
        <f t="shared" si="1"/>
        <v>10153</v>
      </c>
      <c r="H29" s="11">
        <f t="shared" si="2"/>
        <v>1247</v>
      </c>
      <c r="I29" s="18">
        <v>37345</v>
      </c>
      <c r="J29" s="9" t="s">
        <v>53</v>
      </c>
      <c r="K29" s="9" t="s">
        <v>35</v>
      </c>
      <c r="L29" s="12" t="s">
        <v>19</v>
      </c>
      <c r="M29" s="13" t="s">
        <v>20</v>
      </c>
      <c r="N29" s="20">
        <v>30</v>
      </c>
    </row>
    <row r="30" spans="1:14" ht="45">
      <c r="A30" s="7">
        <v>23</v>
      </c>
      <c r="B30" s="16" t="s">
        <v>54</v>
      </c>
      <c r="C30" s="3">
        <v>1</v>
      </c>
      <c r="D30" s="17">
        <v>5407</v>
      </c>
      <c r="E30" s="11">
        <v>5375</v>
      </c>
      <c r="F30" s="11">
        <f t="shared" si="0"/>
        <v>5137</v>
      </c>
      <c r="G30" s="11">
        <f t="shared" si="1"/>
        <v>5137</v>
      </c>
      <c r="H30" s="11">
        <f t="shared" si="2"/>
        <v>270</v>
      </c>
      <c r="I30" s="18">
        <v>36602</v>
      </c>
      <c r="J30" s="9" t="s">
        <v>17</v>
      </c>
      <c r="K30" s="9" t="s">
        <v>18</v>
      </c>
      <c r="L30" s="12" t="s">
        <v>19</v>
      </c>
      <c r="M30" s="13" t="s">
        <v>20</v>
      </c>
      <c r="N30" s="21">
        <v>6</v>
      </c>
    </row>
    <row r="31" spans="1:14" ht="45">
      <c r="A31" s="7">
        <v>24</v>
      </c>
      <c r="B31" s="16" t="s">
        <v>55</v>
      </c>
      <c r="C31" s="3">
        <v>1</v>
      </c>
      <c r="D31" s="17">
        <v>2250</v>
      </c>
      <c r="E31" s="11">
        <v>2126</v>
      </c>
      <c r="F31" s="11">
        <f t="shared" si="0"/>
        <v>2138</v>
      </c>
      <c r="G31" s="11">
        <f t="shared" si="1"/>
        <v>2126</v>
      </c>
      <c r="H31" s="11">
        <f t="shared" si="2"/>
        <v>124</v>
      </c>
      <c r="I31" s="18">
        <v>40449</v>
      </c>
      <c r="J31" s="9" t="s">
        <v>17</v>
      </c>
      <c r="K31" s="9" t="s">
        <v>32</v>
      </c>
      <c r="L31" s="12" t="s">
        <v>19</v>
      </c>
      <c r="M31" s="13" t="s">
        <v>20</v>
      </c>
      <c r="N31" s="20">
        <v>67</v>
      </c>
    </row>
    <row r="32" spans="1:14" ht="45">
      <c r="A32" s="7">
        <v>25</v>
      </c>
      <c r="B32" s="16" t="s">
        <v>56</v>
      </c>
      <c r="C32" s="3">
        <v>1</v>
      </c>
      <c r="D32" s="17">
        <v>2970</v>
      </c>
      <c r="E32" s="11">
        <v>2952</v>
      </c>
      <c r="F32" s="11">
        <f t="shared" si="0"/>
        <v>2822</v>
      </c>
      <c r="G32" s="11">
        <f t="shared" si="1"/>
        <v>2822</v>
      </c>
      <c r="H32" s="11">
        <f t="shared" si="2"/>
        <v>148</v>
      </c>
      <c r="I32" s="18">
        <v>36602</v>
      </c>
      <c r="J32" s="9" t="s">
        <v>17</v>
      </c>
      <c r="K32" s="9" t="s">
        <v>18</v>
      </c>
      <c r="L32" s="12" t="s">
        <v>19</v>
      </c>
      <c r="M32" s="13" t="s">
        <v>20</v>
      </c>
      <c r="N32" s="21">
        <v>8</v>
      </c>
    </row>
    <row r="33" spans="1:14" ht="45">
      <c r="A33" s="7">
        <v>26</v>
      </c>
      <c r="B33" s="16" t="s">
        <v>57</v>
      </c>
      <c r="C33" s="14">
        <v>1</v>
      </c>
      <c r="D33" s="17">
        <v>2150</v>
      </c>
      <c r="E33" s="11">
        <v>2125</v>
      </c>
      <c r="F33" s="11">
        <f t="shared" si="0"/>
        <v>2043</v>
      </c>
      <c r="G33" s="11">
        <f t="shared" si="1"/>
        <v>2043</v>
      </c>
      <c r="H33" s="11">
        <f t="shared" si="2"/>
        <v>107</v>
      </c>
      <c r="I33" s="18">
        <v>37669</v>
      </c>
      <c r="J33" s="9" t="s">
        <v>17</v>
      </c>
      <c r="K33" s="9" t="s">
        <v>58</v>
      </c>
      <c r="L33" s="12" t="s">
        <v>19</v>
      </c>
      <c r="M33" s="13" t="s">
        <v>20</v>
      </c>
      <c r="N33" s="21">
        <v>8</v>
      </c>
    </row>
    <row r="34" spans="1:14" ht="45">
      <c r="A34" s="7">
        <v>27</v>
      </c>
      <c r="B34" s="16" t="s">
        <v>59</v>
      </c>
      <c r="C34" s="14">
        <v>1</v>
      </c>
      <c r="D34" s="17">
        <v>8415</v>
      </c>
      <c r="E34" s="11">
        <v>8365</v>
      </c>
      <c r="F34" s="11">
        <f t="shared" si="0"/>
        <v>7994</v>
      </c>
      <c r="G34" s="11">
        <f t="shared" si="1"/>
        <v>7994</v>
      </c>
      <c r="H34" s="11">
        <f t="shared" si="2"/>
        <v>421</v>
      </c>
      <c r="I34" s="22">
        <v>36602</v>
      </c>
      <c r="J34" s="9" t="s">
        <v>17</v>
      </c>
      <c r="K34" s="9" t="s">
        <v>18</v>
      </c>
      <c r="L34" s="12" t="s">
        <v>19</v>
      </c>
      <c r="M34" s="13" t="s">
        <v>20</v>
      </c>
      <c r="N34" s="21">
        <v>9</v>
      </c>
    </row>
    <row r="35" spans="1:14" ht="45">
      <c r="A35" s="7">
        <v>28</v>
      </c>
      <c r="B35" s="16" t="s">
        <v>60</v>
      </c>
      <c r="C35" s="14">
        <v>1</v>
      </c>
      <c r="D35" s="17">
        <v>9490</v>
      </c>
      <c r="E35" s="11">
        <v>9319</v>
      </c>
      <c r="F35" s="11">
        <f t="shared" si="0"/>
        <v>9016</v>
      </c>
      <c r="G35" s="11">
        <f t="shared" si="1"/>
        <v>9016</v>
      </c>
      <c r="H35" s="11">
        <f t="shared" si="2"/>
        <v>474</v>
      </c>
      <c r="I35" s="18">
        <v>38375</v>
      </c>
      <c r="J35" s="9" t="s">
        <v>17</v>
      </c>
      <c r="K35" s="9" t="s">
        <v>18</v>
      </c>
      <c r="L35" s="12" t="s">
        <v>19</v>
      </c>
      <c r="M35" s="13" t="s">
        <v>20</v>
      </c>
      <c r="N35" s="21">
        <v>49</v>
      </c>
    </row>
    <row r="36" spans="1:14" ht="45">
      <c r="A36" s="7">
        <v>29</v>
      </c>
      <c r="B36" s="16" t="s">
        <v>61</v>
      </c>
      <c r="C36" s="14">
        <v>1</v>
      </c>
      <c r="D36" s="17">
        <v>4715</v>
      </c>
      <c r="E36" s="11">
        <v>4609</v>
      </c>
      <c r="F36" s="11">
        <f t="shared" si="0"/>
        <v>4479</v>
      </c>
      <c r="G36" s="11">
        <f t="shared" si="1"/>
        <v>4479</v>
      </c>
      <c r="H36" s="11">
        <f t="shared" si="2"/>
        <v>236</v>
      </c>
      <c r="I36" s="18">
        <v>38807</v>
      </c>
      <c r="J36" s="9" t="s">
        <v>17</v>
      </c>
      <c r="K36" s="9" t="s">
        <v>18</v>
      </c>
      <c r="L36" s="12" t="s">
        <v>19</v>
      </c>
      <c r="M36" s="13" t="s">
        <v>20</v>
      </c>
      <c r="N36" s="21">
        <v>52</v>
      </c>
    </row>
    <row r="37" spans="1:14" ht="45">
      <c r="A37" s="7">
        <v>30</v>
      </c>
      <c r="B37" s="16" t="s">
        <v>62</v>
      </c>
      <c r="C37" s="14">
        <v>1</v>
      </c>
      <c r="D37" s="17">
        <f>247+6199</f>
        <v>6446</v>
      </c>
      <c r="E37" s="11">
        <v>6265</v>
      </c>
      <c r="F37" s="11">
        <f t="shared" si="0"/>
        <v>6124</v>
      </c>
      <c r="G37" s="11">
        <f t="shared" si="1"/>
        <v>6124</v>
      </c>
      <c r="H37" s="11">
        <f t="shared" si="2"/>
        <v>322</v>
      </c>
      <c r="I37" s="18">
        <v>39297</v>
      </c>
      <c r="J37" s="9" t="s">
        <v>17</v>
      </c>
      <c r="K37" s="9" t="s">
        <v>18</v>
      </c>
      <c r="L37" s="12" t="s">
        <v>19</v>
      </c>
      <c r="M37" s="13" t="s">
        <v>20</v>
      </c>
      <c r="N37" s="21">
        <v>60</v>
      </c>
    </row>
    <row r="38" spans="1:14" ht="45">
      <c r="A38" s="7">
        <v>31</v>
      </c>
      <c r="B38" s="16" t="s">
        <v>63</v>
      </c>
      <c r="C38" s="14">
        <v>1</v>
      </c>
      <c r="D38" s="17">
        <v>13020</v>
      </c>
      <c r="E38" s="11">
        <v>12943</v>
      </c>
      <c r="F38" s="11">
        <f t="shared" si="0"/>
        <v>12369</v>
      </c>
      <c r="G38" s="11">
        <f t="shared" si="1"/>
        <v>12369</v>
      </c>
      <c r="H38" s="11">
        <f t="shared" si="2"/>
        <v>651</v>
      </c>
      <c r="I38" s="18">
        <v>36789</v>
      </c>
      <c r="J38" s="9" t="s">
        <v>17</v>
      </c>
      <c r="K38" s="9" t="s">
        <v>18</v>
      </c>
      <c r="L38" s="12" t="s">
        <v>19</v>
      </c>
      <c r="M38" s="13" t="s">
        <v>20</v>
      </c>
      <c r="N38" s="20">
        <v>13</v>
      </c>
    </row>
    <row r="39" spans="1:14" ht="45">
      <c r="A39" s="7">
        <v>32</v>
      </c>
      <c r="B39" s="16" t="s">
        <v>64</v>
      </c>
      <c r="C39" s="14">
        <v>1</v>
      </c>
      <c r="D39" s="17">
        <v>5992</v>
      </c>
      <c r="E39" s="11">
        <v>5906</v>
      </c>
      <c r="F39" s="11">
        <f t="shared" si="0"/>
        <v>5692</v>
      </c>
      <c r="G39" s="11">
        <f t="shared" si="1"/>
        <v>5692</v>
      </c>
      <c r="H39" s="11">
        <f t="shared" si="2"/>
        <v>300</v>
      </c>
      <c r="I39" s="22">
        <v>38045</v>
      </c>
      <c r="J39" s="9" t="s">
        <v>17</v>
      </c>
      <c r="K39" s="9" t="s">
        <v>18</v>
      </c>
      <c r="L39" s="12" t="s">
        <v>19</v>
      </c>
      <c r="M39" s="13" t="s">
        <v>20</v>
      </c>
      <c r="N39" s="21">
        <v>13</v>
      </c>
    </row>
    <row r="40" spans="1:14" ht="45">
      <c r="A40" s="7">
        <v>33</v>
      </c>
      <c r="B40" s="16" t="s">
        <v>65</v>
      </c>
      <c r="C40" s="14">
        <v>1</v>
      </c>
      <c r="D40" s="17">
        <v>7800</v>
      </c>
      <c r="E40" s="11">
        <v>7624</v>
      </c>
      <c r="F40" s="11">
        <f t="shared" si="0"/>
        <v>7410</v>
      </c>
      <c r="G40" s="11">
        <f t="shared" si="1"/>
        <v>7410</v>
      </c>
      <c r="H40" s="11">
        <f t="shared" si="2"/>
        <v>390</v>
      </c>
      <c r="I40" s="18">
        <v>38799</v>
      </c>
      <c r="J40" s="9" t="s">
        <v>17</v>
      </c>
      <c r="K40" s="9" t="s">
        <v>18</v>
      </c>
      <c r="L40" s="12" t="s">
        <v>19</v>
      </c>
      <c r="M40" s="23" t="s">
        <v>20</v>
      </c>
      <c r="N40" s="21">
        <v>39</v>
      </c>
    </row>
    <row r="41" spans="1:14" ht="45">
      <c r="A41" s="7">
        <v>34</v>
      </c>
      <c r="B41" s="16" t="s">
        <v>66</v>
      </c>
      <c r="C41" s="20">
        <v>1</v>
      </c>
      <c r="D41" s="17">
        <v>5408</v>
      </c>
      <c r="E41" s="11">
        <v>5256</v>
      </c>
      <c r="F41" s="11">
        <f t="shared" si="0"/>
        <v>5138</v>
      </c>
      <c r="G41" s="11">
        <f t="shared" si="1"/>
        <v>5138</v>
      </c>
      <c r="H41" s="11">
        <f t="shared" si="2"/>
        <v>270</v>
      </c>
      <c r="I41" s="18">
        <v>39442</v>
      </c>
      <c r="J41" s="9" t="s">
        <v>17</v>
      </c>
      <c r="K41" s="9" t="s">
        <v>18</v>
      </c>
      <c r="L41" s="12" t="s">
        <v>19</v>
      </c>
      <c r="M41" s="13" t="s">
        <v>20</v>
      </c>
      <c r="N41" s="20">
        <v>60</v>
      </c>
    </row>
    <row r="42" spans="1:14" ht="45">
      <c r="A42" s="7">
        <v>35</v>
      </c>
      <c r="B42" s="16" t="s">
        <v>67</v>
      </c>
      <c r="C42" s="20">
        <v>1</v>
      </c>
      <c r="D42" s="17">
        <v>12116</v>
      </c>
      <c r="E42" s="11">
        <v>11690</v>
      </c>
      <c r="F42" s="11">
        <f t="shared" si="0"/>
        <v>11510</v>
      </c>
      <c r="G42" s="11">
        <f t="shared" si="1"/>
        <v>11510</v>
      </c>
      <c r="H42" s="11">
        <f t="shared" si="2"/>
        <v>606</v>
      </c>
      <c r="I42" s="18">
        <v>39503</v>
      </c>
      <c r="J42" s="9" t="s">
        <v>17</v>
      </c>
      <c r="K42" s="9" t="s">
        <v>18</v>
      </c>
      <c r="L42" s="12" t="s">
        <v>19</v>
      </c>
      <c r="M42" s="13" t="s">
        <v>20</v>
      </c>
      <c r="N42" s="20">
        <v>60</v>
      </c>
    </row>
    <row r="43" spans="1:14" ht="45">
      <c r="A43" s="7">
        <v>36</v>
      </c>
      <c r="B43" s="16" t="s">
        <v>68</v>
      </c>
      <c r="C43" s="20">
        <v>1</v>
      </c>
      <c r="D43" s="17">
        <f>85412+10200</f>
        <v>95612</v>
      </c>
      <c r="E43" s="11">
        <v>93890</v>
      </c>
      <c r="F43" s="11">
        <f t="shared" si="0"/>
        <v>90831</v>
      </c>
      <c r="G43" s="11">
        <f t="shared" si="1"/>
        <v>90831</v>
      </c>
      <c r="H43" s="11">
        <f t="shared" si="2"/>
        <v>4781</v>
      </c>
      <c r="I43" s="18">
        <v>38639</v>
      </c>
      <c r="J43" s="9" t="s">
        <v>69</v>
      </c>
      <c r="K43" s="9" t="s">
        <v>18</v>
      </c>
      <c r="L43" s="12" t="s">
        <v>19</v>
      </c>
      <c r="M43" s="13" t="s">
        <v>20</v>
      </c>
      <c r="N43" s="20">
        <v>50</v>
      </c>
    </row>
    <row r="44" spans="1:14" ht="45">
      <c r="A44" s="7">
        <v>37</v>
      </c>
      <c r="B44" s="16" t="s">
        <v>70</v>
      </c>
      <c r="C44" s="14">
        <v>1</v>
      </c>
      <c r="D44" s="17">
        <v>2400</v>
      </c>
      <c r="E44" s="11">
        <v>2194</v>
      </c>
      <c r="F44" s="11">
        <f t="shared" si="0"/>
        <v>2280</v>
      </c>
      <c r="G44" s="11">
        <f t="shared" si="1"/>
        <v>2194</v>
      </c>
      <c r="H44" s="11">
        <f t="shared" si="2"/>
        <v>206</v>
      </c>
      <c r="I44" s="18">
        <v>41218</v>
      </c>
      <c r="J44" s="9" t="s">
        <v>17</v>
      </c>
      <c r="K44" s="9" t="s">
        <v>41</v>
      </c>
      <c r="L44" s="12" t="s">
        <v>19</v>
      </c>
      <c r="M44" s="13" t="s">
        <v>20</v>
      </c>
      <c r="N44" s="20">
        <v>71</v>
      </c>
    </row>
    <row r="45" spans="1:14" ht="45">
      <c r="A45" s="7">
        <v>38</v>
      </c>
      <c r="B45" s="16" t="s">
        <v>71</v>
      </c>
      <c r="C45" s="14">
        <v>1</v>
      </c>
      <c r="D45" s="17">
        <v>6970</v>
      </c>
      <c r="E45" s="11">
        <v>6929</v>
      </c>
      <c r="F45" s="11">
        <f t="shared" si="0"/>
        <v>6622</v>
      </c>
      <c r="G45" s="11">
        <f t="shared" si="1"/>
        <v>6622</v>
      </c>
      <c r="H45" s="11">
        <f t="shared" si="2"/>
        <v>348</v>
      </c>
      <c r="I45" s="24">
        <v>36789</v>
      </c>
      <c r="J45" s="9" t="s">
        <v>17</v>
      </c>
      <c r="K45" s="9" t="s">
        <v>18</v>
      </c>
      <c r="L45" s="12" t="s">
        <v>19</v>
      </c>
      <c r="M45" s="13" t="s">
        <v>20</v>
      </c>
      <c r="N45" s="25">
        <v>14</v>
      </c>
    </row>
    <row r="46" spans="1:14" ht="45">
      <c r="A46" s="7">
        <v>39</v>
      </c>
      <c r="B46" s="16" t="s">
        <v>72</v>
      </c>
      <c r="C46" s="14">
        <v>10</v>
      </c>
      <c r="D46" s="17">
        <v>22809</v>
      </c>
      <c r="E46" s="11">
        <v>19748</v>
      </c>
      <c r="F46" s="11">
        <f t="shared" si="0"/>
        <v>21669</v>
      </c>
      <c r="G46" s="11">
        <f t="shared" si="1"/>
        <v>19748</v>
      </c>
      <c r="H46" s="11">
        <f t="shared" si="2"/>
        <v>3061</v>
      </c>
      <c r="I46" s="18">
        <v>41874</v>
      </c>
      <c r="J46" s="9" t="s">
        <v>17</v>
      </c>
      <c r="K46" s="9" t="s">
        <v>41</v>
      </c>
      <c r="L46" s="12" t="s">
        <v>19</v>
      </c>
      <c r="M46" s="13" t="s">
        <v>20</v>
      </c>
      <c r="N46" s="20">
        <v>75</v>
      </c>
    </row>
    <row r="47" spans="1:14" ht="45">
      <c r="A47" s="7">
        <v>40</v>
      </c>
      <c r="B47" s="16" t="s">
        <v>73</v>
      </c>
      <c r="C47" s="14">
        <v>2</v>
      </c>
      <c r="D47" s="17">
        <v>6100</v>
      </c>
      <c r="E47" s="11">
        <v>6064</v>
      </c>
      <c r="F47" s="11">
        <f t="shared" si="0"/>
        <v>5795</v>
      </c>
      <c r="G47" s="11">
        <f t="shared" si="1"/>
        <v>5795</v>
      </c>
      <c r="H47" s="11">
        <f t="shared" si="2"/>
        <v>305</v>
      </c>
      <c r="I47" s="18">
        <v>36607</v>
      </c>
      <c r="J47" s="9" t="s">
        <v>17</v>
      </c>
      <c r="K47" s="9" t="s">
        <v>18</v>
      </c>
      <c r="L47" s="12" t="s">
        <v>19</v>
      </c>
      <c r="M47" s="13" t="s">
        <v>20</v>
      </c>
      <c r="N47" s="21">
        <v>2</v>
      </c>
    </row>
    <row r="48" spans="1:14" ht="45">
      <c r="A48" s="7">
        <v>41</v>
      </c>
      <c r="B48" s="16" t="s">
        <v>74</v>
      </c>
      <c r="C48" s="14">
        <v>1</v>
      </c>
      <c r="D48" s="17">
        <v>900</v>
      </c>
      <c r="E48" s="11">
        <v>875</v>
      </c>
      <c r="F48" s="11">
        <f t="shared" si="0"/>
        <v>855</v>
      </c>
      <c r="G48" s="11">
        <f t="shared" si="1"/>
        <v>855</v>
      </c>
      <c r="H48" s="11">
        <f t="shared" si="2"/>
        <v>45</v>
      </c>
      <c r="I48" s="18">
        <v>39154</v>
      </c>
      <c r="J48" s="9" t="s">
        <v>17</v>
      </c>
      <c r="K48" s="9" t="s">
        <v>18</v>
      </c>
      <c r="L48" s="12" t="s">
        <v>19</v>
      </c>
      <c r="M48" s="13" t="s">
        <v>20</v>
      </c>
      <c r="N48" s="20">
        <v>59</v>
      </c>
    </row>
    <row r="49" spans="1:14" ht="45">
      <c r="A49" s="7">
        <v>42</v>
      </c>
      <c r="B49" s="16" t="s">
        <v>75</v>
      </c>
      <c r="C49" s="26">
        <v>1</v>
      </c>
      <c r="D49" s="17">
        <v>54900</v>
      </c>
      <c r="E49" s="11">
        <v>49005</v>
      </c>
      <c r="F49" s="11">
        <f t="shared" si="0"/>
        <v>52155</v>
      </c>
      <c r="G49" s="11">
        <f t="shared" si="1"/>
        <v>49005</v>
      </c>
      <c r="H49" s="11">
        <f t="shared" si="2"/>
        <v>5895</v>
      </c>
      <c r="I49" s="18">
        <v>41466</v>
      </c>
      <c r="J49" s="9" t="s">
        <v>17</v>
      </c>
      <c r="K49" s="9" t="s">
        <v>39</v>
      </c>
      <c r="L49" s="12" t="s">
        <v>19</v>
      </c>
      <c r="M49" s="13" t="s">
        <v>20</v>
      </c>
      <c r="N49" s="20">
        <v>73</v>
      </c>
    </row>
    <row r="50" spans="1:14" ht="45">
      <c r="A50" s="7">
        <v>43</v>
      </c>
      <c r="B50" s="16" t="s">
        <v>76</v>
      </c>
      <c r="C50" s="3">
        <v>1</v>
      </c>
      <c r="D50" s="17">
        <v>8263</v>
      </c>
      <c r="E50" s="11">
        <v>8214</v>
      </c>
      <c r="F50" s="11">
        <f t="shared" si="0"/>
        <v>7850</v>
      </c>
      <c r="G50" s="11">
        <f t="shared" si="1"/>
        <v>7850</v>
      </c>
      <c r="H50" s="11">
        <f t="shared" si="2"/>
        <v>413</v>
      </c>
      <c r="I50" s="18">
        <v>36614</v>
      </c>
      <c r="J50" s="9" t="s">
        <v>17</v>
      </c>
      <c r="K50" s="9" t="s">
        <v>18</v>
      </c>
      <c r="L50" s="12" t="s">
        <v>19</v>
      </c>
      <c r="M50" s="13" t="s">
        <v>20</v>
      </c>
      <c r="N50" s="21">
        <v>5</v>
      </c>
    </row>
    <row r="51" spans="1:14" ht="45">
      <c r="A51" s="7">
        <v>44</v>
      </c>
      <c r="B51" s="16" t="s">
        <v>77</v>
      </c>
      <c r="C51" s="3">
        <v>5</v>
      </c>
      <c r="D51" s="17">
        <v>24575</v>
      </c>
      <c r="E51" s="11">
        <v>24430</v>
      </c>
      <c r="F51" s="11">
        <f t="shared" si="0"/>
        <v>23346</v>
      </c>
      <c r="G51" s="11">
        <f t="shared" si="1"/>
        <v>23346</v>
      </c>
      <c r="H51" s="11">
        <f t="shared" si="2"/>
        <v>1229</v>
      </c>
      <c r="I51" s="18">
        <v>36789</v>
      </c>
      <c r="J51" s="9" t="s">
        <v>17</v>
      </c>
      <c r="K51" s="9" t="s">
        <v>18</v>
      </c>
      <c r="L51" s="12" t="s">
        <v>19</v>
      </c>
      <c r="M51" s="13" t="s">
        <v>20</v>
      </c>
      <c r="N51" s="21">
        <v>5</v>
      </c>
    </row>
    <row r="52" spans="1:14" ht="45">
      <c r="A52" s="7">
        <v>45</v>
      </c>
      <c r="B52" s="16" t="s">
        <v>78</v>
      </c>
      <c r="C52" s="3">
        <v>6</v>
      </c>
      <c r="D52" s="17">
        <v>24600</v>
      </c>
      <c r="E52" s="11">
        <v>24373</v>
      </c>
      <c r="F52" s="11">
        <f t="shared" si="0"/>
        <v>23370</v>
      </c>
      <c r="G52" s="11">
        <f t="shared" si="1"/>
        <v>23370</v>
      </c>
      <c r="H52" s="11">
        <f t="shared" si="2"/>
        <v>1230</v>
      </c>
      <c r="I52" s="18">
        <v>37345</v>
      </c>
      <c r="J52" s="9" t="s">
        <v>17</v>
      </c>
      <c r="K52" s="9" t="s">
        <v>18</v>
      </c>
      <c r="L52" s="12" t="s">
        <v>19</v>
      </c>
      <c r="M52" s="13" t="s">
        <v>20</v>
      </c>
      <c r="N52" s="21">
        <v>5</v>
      </c>
    </row>
    <row r="53" spans="1:14" ht="45">
      <c r="A53" s="7">
        <v>46</v>
      </c>
      <c r="B53" s="16" t="s">
        <v>78</v>
      </c>
      <c r="C53" s="3">
        <v>7</v>
      </c>
      <c r="D53" s="17">
        <v>29540</v>
      </c>
      <c r="E53" s="11">
        <v>29199</v>
      </c>
      <c r="F53" s="11">
        <f t="shared" si="0"/>
        <v>28063</v>
      </c>
      <c r="G53" s="11">
        <f t="shared" si="1"/>
        <v>28063</v>
      </c>
      <c r="H53" s="11">
        <f t="shared" si="2"/>
        <v>1477</v>
      </c>
      <c r="I53" s="18">
        <v>37705</v>
      </c>
      <c r="J53" s="9" t="s">
        <v>17</v>
      </c>
      <c r="K53" s="9" t="s">
        <v>18</v>
      </c>
      <c r="L53" s="12" t="s">
        <v>19</v>
      </c>
      <c r="M53" s="13" t="s">
        <v>20</v>
      </c>
      <c r="N53" s="21">
        <v>5</v>
      </c>
    </row>
    <row r="54" spans="1:14" ht="45">
      <c r="A54" s="7">
        <v>47</v>
      </c>
      <c r="B54" s="16" t="s">
        <v>79</v>
      </c>
      <c r="C54" s="3">
        <v>3</v>
      </c>
      <c r="D54" s="17">
        <v>7800</v>
      </c>
      <c r="E54" s="11">
        <v>7688</v>
      </c>
      <c r="F54" s="11">
        <f t="shared" si="0"/>
        <v>7410</v>
      </c>
      <c r="G54" s="11">
        <f t="shared" si="1"/>
        <v>7410</v>
      </c>
      <c r="H54" s="11">
        <f t="shared" si="2"/>
        <v>390</v>
      </c>
      <c r="I54" s="18">
        <v>38040</v>
      </c>
      <c r="J54" s="9" t="s">
        <v>17</v>
      </c>
      <c r="K54" s="9" t="s">
        <v>18</v>
      </c>
      <c r="L54" s="12" t="s">
        <v>19</v>
      </c>
      <c r="M54" s="13" t="s">
        <v>20</v>
      </c>
      <c r="N54" s="21">
        <v>5</v>
      </c>
    </row>
    <row r="55" spans="1:14" ht="45">
      <c r="A55" s="7">
        <v>48</v>
      </c>
      <c r="B55" s="16" t="s">
        <v>80</v>
      </c>
      <c r="C55" s="3">
        <v>1</v>
      </c>
      <c r="D55" s="17">
        <v>2600</v>
      </c>
      <c r="E55" s="11">
        <v>2563</v>
      </c>
      <c r="F55" s="11">
        <f t="shared" si="0"/>
        <v>2470</v>
      </c>
      <c r="G55" s="11">
        <f t="shared" si="1"/>
        <v>2470</v>
      </c>
      <c r="H55" s="11">
        <f t="shared" si="2"/>
        <v>130</v>
      </c>
      <c r="I55" s="18">
        <v>38045</v>
      </c>
      <c r="J55" s="9" t="s">
        <v>17</v>
      </c>
      <c r="K55" s="9" t="s">
        <v>18</v>
      </c>
      <c r="L55" s="12" t="s">
        <v>19</v>
      </c>
      <c r="M55" s="13" t="s">
        <v>20</v>
      </c>
      <c r="N55" s="21">
        <v>5</v>
      </c>
    </row>
    <row r="56" spans="1:14" ht="45">
      <c r="A56" s="7">
        <v>49</v>
      </c>
      <c r="B56" s="16" t="s">
        <v>81</v>
      </c>
      <c r="C56" s="3">
        <v>5</v>
      </c>
      <c r="D56" s="17">
        <v>21500</v>
      </c>
      <c r="E56" s="11">
        <v>16991</v>
      </c>
      <c r="F56" s="11">
        <f t="shared" si="0"/>
        <v>20425</v>
      </c>
      <c r="G56" s="11">
        <f t="shared" si="1"/>
        <v>16991</v>
      </c>
      <c r="H56" s="11">
        <f t="shared" si="2"/>
        <v>4509</v>
      </c>
      <c r="I56" s="18">
        <v>42452</v>
      </c>
      <c r="J56" s="9" t="s">
        <v>17</v>
      </c>
      <c r="K56" s="9" t="s">
        <v>39</v>
      </c>
      <c r="L56" s="12" t="s">
        <v>19</v>
      </c>
      <c r="M56" s="13" t="s">
        <v>20</v>
      </c>
      <c r="N56" s="20">
        <v>48</v>
      </c>
    </row>
    <row r="57" spans="1:14" ht="45">
      <c r="A57" s="7">
        <v>50</v>
      </c>
      <c r="B57" s="16" t="s">
        <v>82</v>
      </c>
      <c r="C57" s="3">
        <v>1</v>
      </c>
      <c r="D57" s="17">
        <v>72236</v>
      </c>
      <c r="E57" s="11">
        <v>70609</v>
      </c>
      <c r="F57" s="11">
        <f t="shared" si="0"/>
        <v>68624</v>
      </c>
      <c r="G57" s="11">
        <f t="shared" si="1"/>
        <v>68624</v>
      </c>
      <c r="H57" s="11">
        <f t="shared" si="2"/>
        <v>3612</v>
      </c>
      <c r="I57" s="18">
        <v>38832</v>
      </c>
      <c r="J57" s="9" t="s">
        <v>17</v>
      </c>
      <c r="K57" s="9" t="s">
        <v>29</v>
      </c>
      <c r="L57" s="12" t="s">
        <v>19</v>
      </c>
      <c r="M57" s="13" t="s">
        <v>20</v>
      </c>
      <c r="N57" s="20">
        <v>53</v>
      </c>
    </row>
    <row r="58" spans="1:14" ht="45">
      <c r="A58" s="7">
        <v>51</v>
      </c>
      <c r="B58" s="16" t="s">
        <v>83</v>
      </c>
      <c r="C58" s="3">
        <v>3</v>
      </c>
      <c r="D58" s="17">
        <v>43148</v>
      </c>
      <c r="E58" s="11">
        <v>42893</v>
      </c>
      <c r="F58" s="11">
        <f t="shared" si="0"/>
        <v>40991</v>
      </c>
      <c r="G58" s="11">
        <f t="shared" si="1"/>
        <v>40991</v>
      </c>
      <c r="H58" s="11">
        <f t="shared" si="2"/>
        <v>2157</v>
      </c>
      <c r="I58" s="18">
        <v>36602</v>
      </c>
      <c r="J58" s="9" t="s">
        <v>17</v>
      </c>
      <c r="K58" s="9" t="s">
        <v>18</v>
      </c>
      <c r="L58" s="12" t="s">
        <v>19</v>
      </c>
      <c r="M58" s="13" t="s">
        <v>20</v>
      </c>
      <c r="N58" s="21">
        <v>2</v>
      </c>
    </row>
    <row r="59" spans="1:14" ht="45">
      <c r="A59" s="7">
        <v>52</v>
      </c>
      <c r="B59" s="16" t="s">
        <v>84</v>
      </c>
      <c r="C59" s="3">
        <v>1</v>
      </c>
      <c r="D59" s="17">
        <v>3690</v>
      </c>
      <c r="E59" s="11">
        <v>3560</v>
      </c>
      <c r="F59" s="11">
        <f t="shared" si="0"/>
        <v>3506</v>
      </c>
      <c r="G59" s="11">
        <f t="shared" si="1"/>
        <v>3506</v>
      </c>
      <c r="H59" s="11">
        <f t="shared" si="2"/>
        <v>184</v>
      </c>
      <c r="I59" s="18">
        <v>39696</v>
      </c>
      <c r="J59" s="9" t="s">
        <v>17</v>
      </c>
      <c r="K59" s="9" t="s">
        <v>35</v>
      </c>
      <c r="L59" s="12" t="s">
        <v>19</v>
      </c>
      <c r="M59" s="13" t="s">
        <v>20</v>
      </c>
      <c r="N59" s="21">
        <v>5</v>
      </c>
    </row>
    <row r="60" spans="1:14" ht="45">
      <c r="A60" s="7">
        <v>53</v>
      </c>
      <c r="B60" s="16" t="s">
        <v>85</v>
      </c>
      <c r="C60" s="3">
        <v>2</v>
      </c>
      <c r="D60" s="9">
        <v>12540</v>
      </c>
      <c r="E60" s="11">
        <v>11194</v>
      </c>
      <c r="F60" s="11">
        <f t="shared" si="0"/>
        <v>11913</v>
      </c>
      <c r="G60" s="11">
        <f t="shared" si="1"/>
        <v>11194</v>
      </c>
      <c r="H60" s="11">
        <f t="shared" si="2"/>
        <v>1346</v>
      </c>
      <c r="I60" s="15">
        <v>41361</v>
      </c>
      <c r="J60" s="9" t="s">
        <v>17</v>
      </c>
      <c r="K60" s="9" t="s">
        <v>39</v>
      </c>
      <c r="L60" s="12" t="s">
        <v>19</v>
      </c>
      <c r="M60" s="13" t="s">
        <v>20</v>
      </c>
      <c r="N60" s="21">
        <v>5</v>
      </c>
    </row>
    <row r="61" spans="1:14" ht="45">
      <c r="A61" s="7">
        <v>54</v>
      </c>
      <c r="B61" s="16" t="s">
        <v>86</v>
      </c>
      <c r="C61" s="3">
        <v>1</v>
      </c>
      <c r="D61" s="17">
        <v>4490</v>
      </c>
      <c r="E61" s="11">
        <v>4457</v>
      </c>
      <c r="F61" s="11">
        <f t="shared" si="0"/>
        <v>4266</v>
      </c>
      <c r="G61" s="11">
        <f t="shared" si="1"/>
        <v>4266</v>
      </c>
      <c r="H61" s="11">
        <f t="shared" si="2"/>
        <v>224</v>
      </c>
      <c r="I61" s="17" t="s">
        <v>87</v>
      </c>
      <c r="J61" s="9" t="s">
        <v>17</v>
      </c>
      <c r="K61" s="9" t="s">
        <v>18</v>
      </c>
      <c r="L61" s="12" t="s">
        <v>19</v>
      </c>
      <c r="M61" s="13" t="s">
        <v>20</v>
      </c>
      <c r="N61" s="20">
        <v>25</v>
      </c>
    </row>
    <row r="62" spans="1:14" ht="45">
      <c r="A62" s="7">
        <v>55</v>
      </c>
      <c r="B62" s="16" t="s">
        <v>88</v>
      </c>
      <c r="C62" s="3">
        <v>1</v>
      </c>
      <c r="D62" s="17">
        <v>1150</v>
      </c>
      <c r="E62" s="11">
        <v>1129</v>
      </c>
      <c r="F62" s="11">
        <f t="shared" si="0"/>
        <v>1093</v>
      </c>
      <c r="G62" s="11">
        <f t="shared" si="1"/>
        <v>1093</v>
      </c>
      <c r="H62" s="11">
        <f t="shared" si="2"/>
        <v>57</v>
      </c>
      <c r="I62" s="18">
        <v>38596</v>
      </c>
      <c r="J62" s="9" t="s">
        <v>17</v>
      </c>
      <c r="K62" s="9" t="s">
        <v>29</v>
      </c>
      <c r="L62" s="12" t="s">
        <v>19</v>
      </c>
      <c r="M62" s="13" t="s">
        <v>20</v>
      </c>
      <c r="N62" s="26">
        <v>51</v>
      </c>
    </row>
    <row r="63" spans="1:14">
      <c r="A63" s="1"/>
      <c r="B63" s="1" t="s">
        <v>89</v>
      </c>
      <c r="C63" s="3"/>
      <c r="D63" s="27">
        <f>SUM(D8:D62)</f>
        <v>2637591</v>
      </c>
      <c r="E63" s="27">
        <f>SUM(E8:E62)</f>
        <v>2741088.0361112119</v>
      </c>
      <c r="F63" s="27">
        <f>SUM(F8:F62)</f>
        <v>2505717</v>
      </c>
      <c r="G63" s="27">
        <f>SUM(G8:G62)</f>
        <v>2469783</v>
      </c>
      <c r="H63" s="27">
        <f>SUM(H8:H62)</f>
        <v>167808</v>
      </c>
      <c r="I63" s="9"/>
      <c r="J63" s="9"/>
      <c r="K63" s="3"/>
      <c r="L63" s="2"/>
      <c r="M63" s="2"/>
      <c r="N63" s="3"/>
    </row>
    <row r="66" spans="2:13">
      <c r="B66" t="s">
        <v>90</v>
      </c>
      <c r="M66" t="s">
        <v>91</v>
      </c>
    </row>
    <row r="69" spans="2:13">
      <c r="C69" s="26"/>
    </row>
  </sheetData>
  <mergeCells count="4">
    <mergeCell ref="A2:N2"/>
    <mergeCell ref="A5:N5"/>
    <mergeCell ref="A4:N4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2023-04-25T07:01:53Z</dcterms:modified>
</cp:coreProperties>
</file>